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ser/Desktop/"/>
    </mc:Choice>
  </mc:AlternateContent>
  <xr:revisionPtr revIDLastSave="0" documentId="13_ncr:1_{ECC81101-622C-1048-AF10-4536219F1154}" xr6:coauthVersionLast="47" xr6:coauthVersionMax="47" xr10:uidLastSave="{00000000-0000-0000-0000-000000000000}"/>
  <bookViews>
    <workbookView xWindow="0" yWindow="500" windowWidth="28800" windowHeight="16100" xr2:uid="{00000000-000D-0000-FFFF-FFFF00000000}"/>
  </bookViews>
  <sheets>
    <sheet name="Sheet1" sheetId="1" r:id="rId1"/>
    <sheet name="details" sheetId="2" r:id="rId2"/>
    <sheet name="Sheet3" sheetId="3" r:id="rId3"/>
    <sheet name="pavilion shower meter reading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K24" i="1"/>
  <c r="J13" i="1"/>
  <c r="J15" i="1"/>
  <c r="J20" i="1"/>
  <c r="H20" i="1"/>
  <c r="Q20" i="1" s="1"/>
  <c r="R20" i="1" s="1"/>
  <c r="G15" i="1"/>
  <c r="E13" i="1"/>
  <c r="Q22" i="1"/>
  <c r="R22" i="1" s="1"/>
  <c r="Q21" i="1"/>
  <c r="R21" i="1" s="1"/>
  <c r="Q19" i="1"/>
  <c r="R19" i="1" s="1"/>
  <c r="Q18" i="1"/>
  <c r="R18" i="1" s="1"/>
  <c r="Q17" i="1"/>
  <c r="R17" i="1" s="1"/>
  <c r="Q16" i="1"/>
  <c r="R16" i="1" s="1"/>
  <c r="Q15" i="1"/>
  <c r="R15" i="1" s="1"/>
  <c r="Q14" i="1"/>
  <c r="R14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D24" i="1"/>
  <c r="P24" i="1"/>
  <c r="O24" i="1"/>
  <c r="N24" i="1"/>
  <c r="M24" i="1"/>
  <c r="L24" i="1"/>
  <c r="J24" i="1"/>
  <c r="I24" i="1"/>
  <c r="H24" i="1"/>
  <c r="G24" i="1"/>
  <c r="F24" i="1"/>
  <c r="E24" i="1"/>
  <c r="Q7" i="1"/>
  <c r="R7" i="1" s="1"/>
  <c r="Q24" i="1" l="1"/>
  <c r="R24" i="1"/>
</calcChain>
</file>

<file path=xl/sharedStrings.xml><?xml version="1.0" encoding="utf-8"?>
<sst xmlns="http://schemas.openxmlformats.org/spreadsheetml/2006/main" count="94" uniqueCount="80">
  <si>
    <t>HPC - FAGNAC EXPENDITURE</t>
  </si>
  <si>
    <t>2025/2026</t>
  </si>
  <si>
    <t>Budget</t>
  </si>
  <si>
    <t>April</t>
  </si>
  <si>
    <t>May</t>
  </si>
  <si>
    <t>June</t>
  </si>
  <si>
    <t>July</t>
  </si>
  <si>
    <t>August</t>
  </si>
  <si>
    <t>Sept</t>
  </si>
  <si>
    <t>Oct</t>
  </si>
  <si>
    <t>Nov</t>
  </si>
  <si>
    <t>Dec</t>
  </si>
  <si>
    <t>Jan</t>
  </si>
  <si>
    <t>Feb</t>
  </si>
  <si>
    <t>March</t>
  </si>
  <si>
    <t>Total to Date</t>
  </si>
  <si>
    <t>Caretaker</t>
  </si>
  <si>
    <t>Grass cutting</t>
  </si>
  <si>
    <t>Waste removal</t>
  </si>
  <si>
    <t>Defibrillator</t>
  </si>
  <si>
    <t>Fire extinguisher maintenance</t>
  </si>
  <si>
    <t>Benches maintenance</t>
  </si>
  <si>
    <t>Dawes pond</t>
  </si>
  <si>
    <t>Pavilion maintenance</t>
  </si>
  <si>
    <t>Community Orchard</t>
  </si>
  <si>
    <t>Play area - capital costs</t>
  </si>
  <si>
    <t>Play area- maintenance</t>
  </si>
  <si>
    <t>Tree maintenance</t>
  </si>
  <si>
    <t>General repairs &amp; maintenance</t>
  </si>
  <si>
    <t>Hedging</t>
  </si>
  <si>
    <t>Village maintenance</t>
  </si>
  <si>
    <t>Pavilion refurbishment</t>
  </si>
  <si>
    <t>Balance</t>
  </si>
  <si>
    <t xml:space="preserve">Remaining </t>
  </si>
  <si>
    <t>Totals</t>
  </si>
  <si>
    <t>april</t>
  </si>
  <si>
    <t>binbags</t>
  </si>
  <si>
    <t xml:space="preserve">replacement post multiunit </t>
  </si>
  <si>
    <t>cretker lbour</t>
  </si>
  <si>
    <t>labour play area replcement</t>
  </si>
  <si>
    <t>MAY</t>
  </si>
  <si>
    <t>bin bags</t>
  </si>
  <si>
    <t>grist waste</t>
  </si>
  <si>
    <t>pads defibrillaror</t>
  </si>
  <si>
    <t>r/about timbers labour</t>
  </si>
  <si>
    <t>r/about timbers materials</t>
  </si>
  <si>
    <t>grass cutting</t>
  </si>
  <si>
    <t>pavilion electric</t>
  </si>
  <si>
    <t>pavilion electrtic</t>
  </si>
  <si>
    <t xml:space="preserve"> </t>
  </si>
  <si>
    <t>DOG SIGNS</t>
  </si>
  <si>
    <t>DOG POO BAGS</t>
  </si>
  <si>
    <t>R/ABOUT REPAIR LABOUR</t>
  </si>
  <si>
    <t>JUNE</t>
  </si>
  <si>
    <t>SHARPS BOX AND GLOVES</t>
  </si>
  <si>
    <t>EX VAT</t>
  </si>
  <si>
    <t>caretaker labour</t>
  </si>
  <si>
    <t>JULY</t>
  </si>
  <si>
    <t>electricity pavilion</t>
  </si>
  <si>
    <t xml:space="preserve">metal pegs </t>
  </si>
  <si>
    <t>water bill</t>
  </si>
  <si>
    <t>AUGUST</t>
  </si>
  <si>
    <t>Safety surface p/ground</t>
  </si>
  <si>
    <t>Shower meter readings pavilion</t>
  </si>
  <si>
    <t>24/6/24    056</t>
  </si>
  <si>
    <t>14/4/25      525</t>
  </si>
  <si>
    <t>Units used by Holt F C = 469 to be billed</t>
  </si>
  <si>
    <t>1/8/25         599</t>
  </si>
  <si>
    <t>caretaker</t>
  </si>
  <si>
    <t>SEPTEMBER</t>
  </si>
  <si>
    <t>SHOWER HEAD maint pavilion</t>
  </si>
  <si>
    <t>grist environmental</t>
  </si>
  <si>
    <t>large dumpy bags for leaves</t>
  </si>
  <si>
    <t>dog poo bags</t>
  </si>
  <si>
    <t>rospa play inspection</t>
  </si>
  <si>
    <t>OCTOBER</t>
  </si>
  <si>
    <t>GRIST WASTE REMOVAL</t>
  </si>
  <si>
    <t>grist waste removal</t>
  </si>
  <si>
    <t>Keysar tree works to Willow</t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</si>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</sst>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Aptos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0" fontId="0" fillId="0" borderId="1" xfId="0" applyBorder="1"/>
    <xf numFmtId="0" fontId="2" fillId="0" borderId="2" xfId="0" applyFont="1" applyBorder="1" applyAlignment="1">
      <alignment horizontal="center"/>
    </xf>
    <xf numFmtId="0" fontId="0" fillId="0" borderId="3" xfId="0" applyBorder="1"/>
    <xf numFmtId="4" fontId="0" fillId="0" borderId="2" xfId="0" applyNumberFormat="1" applyBorder="1"/>
    <xf numFmtId="0" fontId="0" fillId="0" borderId="2" xfId="0" applyBorder="1"/>
    <xf numFmtId="4" fontId="0" fillId="0" borderId="4" xfId="0" applyNumberFormat="1" applyBorder="1"/>
    <xf numFmtId="0" fontId="0" fillId="0" borderId="5" xfId="0" applyBorder="1"/>
    <xf numFmtId="0" fontId="0" fillId="0" borderId="4" xfId="0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25"/>
  <sheetViews>
    <sheetView tabSelected="1" workbookViewId="0">
      <selection activeCell="L14" sqref="L14"/>
    </sheetView>
  </sheetViews>
  <sheetFormatPr baseColWidth="10" defaultColWidth="8.83203125" defaultRowHeight="15" x14ac:dyDescent="0.2"/>
  <cols>
    <col min="3" max="3" width="5.83203125" customWidth="1"/>
    <col min="5" max="8" width="6.83203125" customWidth="1"/>
    <col min="9" max="9" width="7.83203125" customWidth="1"/>
    <col min="10" max="11" width="6.83203125" customWidth="1"/>
    <col min="17" max="17" width="11.83203125" customWidth="1"/>
    <col min="18" max="18" width="8.83203125" customWidth="1"/>
  </cols>
  <sheetData>
    <row r="2" spans="1:19" x14ac:dyDescent="0.2">
      <c r="C2" s="1" t="s">
        <v>0</v>
      </c>
      <c r="G2" s="1" t="s">
        <v>1</v>
      </c>
    </row>
    <row r="4" spans="1:19" x14ac:dyDescent="0.2">
      <c r="D4" s="13" t="s">
        <v>2</v>
      </c>
      <c r="E4" s="14" t="s">
        <v>3</v>
      </c>
      <c r="F4" s="13" t="s">
        <v>4</v>
      </c>
      <c r="G4" s="14" t="s">
        <v>5</v>
      </c>
      <c r="H4" s="13" t="s">
        <v>6</v>
      </c>
      <c r="I4" s="14" t="s">
        <v>7</v>
      </c>
      <c r="J4" s="13" t="s">
        <v>8</v>
      </c>
      <c r="K4" s="14" t="s">
        <v>9</v>
      </c>
      <c r="L4" s="13" t="s">
        <v>10</v>
      </c>
      <c r="M4" s="14" t="s">
        <v>11</v>
      </c>
      <c r="N4" s="13" t="s">
        <v>12</v>
      </c>
      <c r="O4" s="14" t="s">
        <v>13</v>
      </c>
      <c r="P4" s="13" t="s">
        <v>14</v>
      </c>
      <c r="Q4" s="14" t="s">
        <v>15</v>
      </c>
      <c r="R4" s="13" t="s">
        <v>32</v>
      </c>
      <c r="S4" s="3"/>
    </row>
    <row r="5" spans="1:19" x14ac:dyDescent="0.2">
      <c r="D5" s="6"/>
      <c r="E5" s="2"/>
      <c r="F5" s="6"/>
      <c r="G5" s="2"/>
      <c r="H5" s="6"/>
      <c r="I5" s="2"/>
      <c r="J5" s="6"/>
      <c r="K5" s="2"/>
      <c r="L5" s="6"/>
      <c r="M5" s="2"/>
      <c r="N5" s="6"/>
      <c r="O5" s="2"/>
      <c r="P5" s="6"/>
      <c r="Q5" s="2"/>
      <c r="R5" s="6" t="s">
        <v>33</v>
      </c>
      <c r="S5" s="3"/>
    </row>
    <row r="6" spans="1:19" x14ac:dyDescent="0.2">
      <c r="D6" s="7"/>
      <c r="E6" s="5"/>
      <c r="F6" s="7"/>
      <c r="G6" s="5"/>
      <c r="H6" s="7"/>
      <c r="I6" s="5"/>
      <c r="J6" s="7"/>
      <c r="K6" s="5"/>
      <c r="L6" s="7"/>
      <c r="M6" s="5"/>
      <c r="N6" s="7"/>
      <c r="O6" s="5"/>
      <c r="P6" s="7"/>
      <c r="Q6" s="5"/>
      <c r="R6" s="7"/>
    </row>
    <row r="7" spans="1:19" x14ac:dyDescent="0.2">
      <c r="A7" t="s">
        <v>19</v>
      </c>
      <c r="D7" s="8">
        <v>100</v>
      </c>
      <c r="E7" s="4"/>
      <c r="F7" s="8">
        <v>82.95</v>
      </c>
      <c r="G7" s="4"/>
      <c r="H7" s="8"/>
      <c r="I7" s="4"/>
      <c r="J7" s="8"/>
      <c r="K7" s="4"/>
      <c r="L7" s="8"/>
      <c r="M7" s="4"/>
      <c r="N7" s="8"/>
      <c r="O7" s="4"/>
      <c r="P7" s="8"/>
      <c r="Q7" s="4">
        <f>SUM(E7:P7)</f>
        <v>82.95</v>
      </c>
      <c r="R7" s="8">
        <f>SUM(D7-Q7)</f>
        <v>17.049999999999997</v>
      </c>
    </row>
    <row r="8" spans="1:19" x14ac:dyDescent="0.2">
      <c r="A8" t="s">
        <v>16</v>
      </c>
      <c r="D8" s="8">
        <v>2400</v>
      </c>
      <c r="E8" s="4">
        <v>195</v>
      </c>
      <c r="F8" s="8"/>
      <c r="G8" s="4">
        <v>187.5</v>
      </c>
      <c r="H8" s="8">
        <v>165</v>
      </c>
      <c r="I8" s="4">
        <v>105</v>
      </c>
      <c r="J8" s="8">
        <v>445.65</v>
      </c>
      <c r="K8" s="4">
        <v>75</v>
      </c>
      <c r="L8" s="8"/>
      <c r="M8" s="4"/>
      <c r="N8" s="8"/>
      <c r="O8" s="4"/>
      <c r="P8" s="8"/>
      <c r="Q8" s="4">
        <f t="shared" ref="Q8:Q22" si="0">SUM(E8:P8)</f>
        <v>1173.1500000000001</v>
      </c>
      <c r="R8" s="8">
        <f t="shared" ref="R8:R22" si="1">SUM(D8-Q8)</f>
        <v>1226.8499999999999</v>
      </c>
    </row>
    <row r="9" spans="1:19" x14ac:dyDescent="0.2">
      <c r="A9" t="s">
        <v>24</v>
      </c>
      <c r="D9" s="8">
        <v>0</v>
      </c>
      <c r="E9" s="4"/>
      <c r="F9" s="8"/>
      <c r="G9" s="4"/>
      <c r="H9" s="8"/>
      <c r="I9" s="4"/>
      <c r="J9" s="8"/>
      <c r="K9" s="4"/>
      <c r="L9" s="8"/>
      <c r="M9" s="4"/>
      <c r="N9" s="8"/>
      <c r="O9" s="4"/>
      <c r="P9" s="8"/>
      <c r="Q9" s="4">
        <f t="shared" si="0"/>
        <v>0</v>
      </c>
      <c r="R9" s="8">
        <f t="shared" si="1"/>
        <v>0</v>
      </c>
    </row>
    <row r="10" spans="1:19" x14ac:dyDescent="0.2">
      <c r="A10" t="s">
        <v>20</v>
      </c>
      <c r="D10" s="8">
        <v>100</v>
      </c>
      <c r="E10" s="4"/>
      <c r="F10" s="8"/>
      <c r="G10" s="4"/>
      <c r="H10" s="8"/>
      <c r="I10" s="4"/>
      <c r="J10" s="8"/>
      <c r="K10" s="4"/>
      <c r="L10" s="8"/>
      <c r="M10" s="4"/>
      <c r="N10" s="8"/>
      <c r="O10" s="4"/>
      <c r="P10" s="8"/>
      <c r="Q10" s="4">
        <f t="shared" si="0"/>
        <v>0</v>
      </c>
      <c r="R10" s="8">
        <f t="shared" si="1"/>
        <v>100</v>
      </c>
    </row>
    <row r="11" spans="1:19" x14ac:dyDescent="0.2">
      <c r="A11" t="s">
        <v>17</v>
      </c>
      <c r="D11" s="8">
        <v>6000</v>
      </c>
      <c r="E11" s="4">
        <v>380</v>
      </c>
      <c r="F11" s="8">
        <v>380</v>
      </c>
      <c r="G11" s="4">
        <v>380</v>
      </c>
      <c r="H11" s="8">
        <v>380</v>
      </c>
      <c r="I11" s="4">
        <v>380</v>
      </c>
      <c r="J11" s="8">
        <v>380</v>
      </c>
      <c r="K11" s="4"/>
      <c r="L11" s="8"/>
      <c r="M11" s="4"/>
      <c r="N11" s="8"/>
      <c r="O11" s="4"/>
      <c r="P11" s="8"/>
      <c r="Q11" s="4">
        <f t="shared" si="0"/>
        <v>2280</v>
      </c>
      <c r="R11" s="8">
        <f t="shared" si="1"/>
        <v>3720</v>
      </c>
    </row>
    <row r="12" spans="1:19" x14ac:dyDescent="0.2">
      <c r="A12" t="s">
        <v>25</v>
      </c>
      <c r="D12" s="8">
        <v>0</v>
      </c>
      <c r="E12" s="4"/>
      <c r="F12" s="8"/>
      <c r="G12" s="4"/>
      <c r="H12" s="8"/>
      <c r="I12" s="4"/>
      <c r="J12" s="8"/>
      <c r="K12" s="4"/>
      <c r="L12" s="8"/>
      <c r="M12" s="4"/>
      <c r="N12" s="8"/>
      <c r="O12" s="4"/>
      <c r="P12" s="8"/>
      <c r="Q12" s="4">
        <f t="shared" si="0"/>
        <v>0</v>
      </c>
      <c r="R12" s="8">
        <f t="shared" si="1"/>
        <v>0</v>
      </c>
    </row>
    <row r="13" spans="1:19" x14ac:dyDescent="0.2">
      <c r="A13" t="s">
        <v>26</v>
      </c>
      <c r="D13" s="8">
        <v>2500</v>
      </c>
      <c r="E13" s="4">
        <f>50.7+22.5</f>
        <v>73.2</v>
      </c>
      <c r="F13" s="8">
        <v>316.67</v>
      </c>
      <c r="G13" s="4">
        <v>192.09</v>
      </c>
      <c r="H13" s="8">
        <v>33.32</v>
      </c>
      <c r="I13" s="4">
        <v>26.93</v>
      </c>
      <c r="J13" s="8">
        <f>176+17.35</f>
        <v>193.35</v>
      </c>
      <c r="K13" s="4"/>
      <c r="L13" s="8"/>
      <c r="M13" s="4"/>
      <c r="N13" s="8"/>
      <c r="O13" s="4"/>
      <c r="P13" s="8"/>
      <c r="Q13" s="4">
        <f t="shared" si="0"/>
        <v>835.56000000000006</v>
      </c>
      <c r="R13" s="8">
        <f t="shared" si="1"/>
        <v>1664.44</v>
      </c>
    </row>
    <row r="14" spans="1:19" x14ac:dyDescent="0.2">
      <c r="A14" t="s">
        <v>27</v>
      </c>
      <c r="D14" s="8">
        <v>1000</v>
      </c>
      <c r="E14" s="4"/>
      <c r="F14" s="8"/>
      <c r="G14" s="4"/>
      <c r="H14" s="8"/>
      <c r="I14" s="4"/>
      <c r="J14" s="8"/>
      <c r="K14" s="4">
        <v>330</v>
      </c>
      <c r="L14" s="8"/>
      <c r="M14" s="4"/>
      <c r="N14" s="8"/>
      <c r="O14" s="4"/>
      <c r="P14" s="8"/>
      <c r="Q14" s="4">
        <f t="shared" si="0"/>
        <v>330</v>
      </c>
      <c r="R14" s="8">
        <f t="shared" si="1"/>
        <v>670</v>
      </c>
    </row>
    <row r="15" spans="1:19" x14ac:dyDescent="0.2">
      <c r="A15" t="s">
        <v>18</v>
      </c>
      <c r="D15" s="8">
        <v>600</v>
      </c>
      <c r="E15" s="4">
        <v>59.94</v>
      </c>
      <c r="F15" s="8"/>
      <c r="G15" s="4">
        <f>11.08+63.9</f>
        <v>74.98</v>
      </c>
      <c r="H15" s="8">
        <v>55.14</v>
      </c>
      <c r="I15" s="4">
        <v>26.93</v>
      </c>
      <c r="J15" s="8">
        <f>32.13+63.9</f>
        <v>96.03</v>
      </c>
      <c r="K15" s="4">
        <f>72.71+21.33</f>
        <v>94.039999999999992</v>
      </c>
      <c r="L15" s="8"/>
      <c r="M15" s="4"/>
      <c r="N15" s="8"/>
      <c r="O15" s="4"/>
      <c r="P15" s="8"/>
      <c r="Q15" s="4">
        <f t="shared" si="0"/>
        <v>407.05999999999995</v>
      </c>
      <c r="R15" s="8">
        <f t="shared" si="1"/>
        <v>192.94000000000005</v>
      </c>
    </row>
    <row r="16" spans="1:19" x14ac:dyDescent="0.2">
      <c r="A16" t="s">
        <v>28</v>
      </c>
      <c r="D16" s="8">
        <v>2500</v>
      </c>
      <c r="E16" s="4"/>
      <c r="F16" s="8"/>
      <c r="G16" s="4"/>
      <c r="H16" s="8"/>
      <c r="I16" s="4">
        <v>7967.05</v>
      </c>
      <c r="J16" s="8"/>
      <c r="K16" s="4"/>
      <c r="L16" s="8"/>
      <c r="M16" s="4"/>
      <c r="N16" s="8"/>
      <c r="O16" s="4"/>
      <c r="P16" s="8"/>
      <c r="Q16" s="4">
        <f t="shared" si="0"/>
        <v>7967.05</v>
      </c>
      <c r="R16" s="8">
        <f t="shared" si="1"/>
        <v>-5467.05</v>
      </c>
    </row>
    <row r="17" spans="1:18" x14ac:dyDescent="0.2">
      <c r="A17" t="s">
        <v>22</v>
      </c>
      <c r="D17" s="8">
        <v>500</v>
      </c>
      <c r="E17" s="4"/>
      <c r="F17" s="8"/>
      <c r="G17" s="4"/>
      <c r="H17" s="8"/>
      <c r="I17" s="4"/>
      <c r="J17" s="8"/>
      <c r="K17" s="4"/>
      <c r="L17" s="8"/>
      <c r="M17" s="4"/>
      <c r="N17" s="8"/>
      <c r="O17" s="4"/>
      <c r="P17" s="8"/>
      <c r="Q17" s="4">
        <f t="shared" si="0"/>
        <v>0</v>
      </c>
      <c r="R17" s="8">
        <f t="shared" si="1"/>
        <v>500</v>
      </c>
    </row>
    <row r="18" spans="1:18" x14ac:dyDescent="0.2">
      <c r="A18" t="s">
        <v>29</v>
      </c>
      <c r="D18" s="8">
        <v>400</v>
      </c>
      <c r="E18" s="4"/>
      <c r="F18" s="8"/>
      <c r="G18" s="4"/>
      <c r="H18" s="8"/>
      <c r="I18" s="4"/>
      <c r="J18" s="8"/>
      <c r="K18" s="4"/>
      <c r="L18" s="8"/>
      <c r="M18" s="4"/>
      <c r="N18" s="8"/>
      <c r="O18" s="4"/>
      <c r="P18" s="8"/>
      <c r="Q18" s="4">
        <f t="shared" si="0"/>
        <v>0</v>
      </c>
      <c r="R18" s="8">
        <f t="shared" si="1"/>
        <v>400</v>
      </c>
    </row>
    <row r="19" spans="1:18" x14ac:dyDescent="0.2">
      <c r="A19" t="s">
        <v>21</v>
      </c>
      <c r="D19" s="8">
        <v>1000</v>
      </c>
      <c r="E19" s="4"/>
      <c r="F19" s="8"/>
      <c r="G19" s="4"/>
      <c r="H19" s="8"/>
      <c r="I19" s="4"/>
      <c r="J19" s="8"/>
      <c r="K19" s="4"/>
      <c r="L19" s="8"/>
      <c r="M19" s="4"/>
      <c r="N19" s="8"/>
      <c r="O19" s="4"/>
      <c r="P19" s="8"/>
      <c r="Q19" s="4">
        <f t="shared" si="0"/>
        <v>0</v>
      </c>
      <c r="R19" s="8">
        <f t="shared" si="1"/>
        <v>1000</v>
      </c>
    </row>
    <row r="20" spans="1:18" x14ac:dyDescent="0.2">
      <c r="A20" t="s">
        <v>23</v>
      </c>
      <c r="D20" s="8">
        <v>750</v>
      </c>
      <c r="E20" s="4">
        <v>68.319999999999993</v>
      </c>
      <c r="F20" s="4">
        <v>68.319999999999993</v>
      </c>
      <c r="G20" s="4">
        <v>68.319999999999993</v>
      </c>
      <c r="H20" s="4">
        <f>68.32+114.78</f>
        <v>183.1</v>
      </c>
      <c r="I20" s="4">
        <v>73</v>
      </c>
      <c r="J20" s="4">
        <f>73+85</f>
        <v>158</v>
      </c>
      <c r="K20" s="4">
        <v>73</v>
      </c>
      <c r="L20" s="4">
        <v>73</v>
      </c>
      <c r="M20" s="4">
        <v>73</v>
      </c>
      <c r="N20" s="4">
        <v>73</v>
      </c>
      <c r="O20" s="4">
        <v>73</v>
      </c>
      <c r="P20" s="4">
        <v>73</v>
      </c>
      <c r="Q20" s="4">
        <f t="shared" si="0"/>
        <v>1057.06</v>
      </c>
      <c r="R20" s="8">
        <f t="shared" si="1"/>
        <v>-307.05999999999995</v>
      </c>
    </row>
    <row r="21" spans="1:18" x14ac:dyDescent="0.2">
      <c r="A21" t="s">
        <v>30</v>
      </c>
      <c r="D21" s="8">
        <v>750</v>
      </c>
      <c r="E21" s="4">
        <v>21</v>
      </c>
      <c r="F21" s="8">
        <v>25.99</v>
      </c>
      <c r="G21" s="4">
        <v>225.2</v>
      </c>
      <c r="H21" s="8"/>
      <c r="I21" s="4"/>
      <c r="J21" s="8">
        <v>17.489999999999998</v>
      </c>
      <c r="K21" s="4"/>
      <c r="L21" s="8"/>
      <c r="M21" s="4"/>
      <c r="N21" s="8"/>
      <c r="O21" s="4"/>
      <c r="P21" s="8"/>
      <c r="Q21" s="4">
        <f t="shared" si="0"/>
        <v>289.68</v>
      </c>
      <c r="R21" s="8">
        <f t="shared" si="1"/>
        <v>460.32</v>
      </c>
    </row>
    <row r="22" spans="1:18" x14ac:dyDescent="0.2">
      <c r="A22" t="s">
        <v>31</v>
      </c>
      <c r="D22" s="8">
        <v>0</v>
      </c>
      <c r="E22" s="4"/>
      <c r="F22" s="8"/>
      <c r="G22" s="4"/>
      <c r="H22" s="8"/>
      <c r="I22" s="4"/>
      <c r="J22" s="8"/>
      <c r="K22" s="4"/>
      <c r="L22" s="8"/>
      <c r="M22" s="4"/>
      <c r="N22" s="8"/>
      <c r="O22" s="4"/>
      <c r="P22" s="8"/>
      <c r="Q22" s="4">
        <f t="shared" si="0"/>
        <v>0</v>
      </c>
      <c r="R22" s="8">
        <f t="shared" si="1"/>
        <v>0</v>
      </c>
    </row>
    <row r="23" spans="1:18" x14ac:dyDescent="0.2">
      <c r="D23" s="8"/>
      <c r="F23" s="9"/>
      <c r="H23" s="9"/>
      <c r="J23" s="9"/>
      <c r="L23" s="9"/>
      <c r="N23" s="9"/>
      <c r="P23" s="9"/>
      <c r="R23" s="9"/>
    </row>
    <row r="24" spans="1:18" ht="16" thickBot="1" x14ac:dyDescent="0.25">
      <c r="C24" t="s">
        <v>34</v>
      </c>
      <c r="D24" s="10">
        <f>SUM(D7:D22)</f>
        <v>18600</v>
      </c>
      <c r="E24" s="11">
        <f t="shared" ref="E24:R24" si="2">SUM(E7:E23)</f>
        <v>797.46</v>
      </c>
      <c r="F24" s="12">
        <f t="shared" si="2"/>
        <v>873.93000000000006</v>
      </c>
      <c r="G24" s="11">
        <f t="shared" si="2"/>
        <v>1128.0900000000001</v>
      </c>
      <c r="H24" s="12">
        <f t="shared" si="2"/>
        <v>816.56000000000006</v>
      </c>
      <c r="I24" s="11">
        <f t="shared" si="2"/>
        <v>8578.91</v>
      </c>
      <c r="J24" s="12">
        <f t="shared" si="2"/>
        <v>1290.52</v>
      </c>
      <c r="K24" s="11">
        <f t="shared" si="2"/>
        <v>572.04</v>
      </c>
      <c r="L24" s="12">
        <f t="shared" si="2"/>
        <v>73</v>
      </c>
      <c r="M24" s="11">
        <f t="shared" si="2"/>
        <v>73</v>
      </c>
      <c r="N24" s="12">
        <f t="shared" si="2"/>
        <v>73</v>
      </c>
      <c r="O24" s="11">
        <f t="shared" si="2"/>
        <v>73</v>
      </c>
      <c r="P24" s="12">
        <f t="shared" si="2"/>
        <v>73</v>
      </c>
      <c r="Q24" s="11">
        <f t="shared" si="2"/>
        <v>14422.51</v>
      </c>
      <c r="R24" s="10">
        <f t="shared" si="2"/>
        <v>4177.4900000000007</v>
      </c>
    </row>
    <row r="25" spans="1:18" ht="16" thickTop="1" x14ac:dyDescent="0.2"/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7"/>
  <sheetViews>
    <sheetView workbookViewId="0">
      <selection activeCell="C16" sqref="C16"/>
    </sheetView>
  </sheetViews>
  <sheetFormatPr baseColWidth="10" defaultColWidth="8.83203125" defaultRowHeight="15" x14ac:dyDescent="0.2"/>
  <cols>
    <col min="1" max="1" width="22.83203125" customWidth="1"/>
    <col min="3" max="3" width="24.6640625" customWidth="1"/>
  </cols>
  <sheetData>
    <row r="1" spans="1:4" x14ac:dyDescent="0.2">
      <c r="A1" t="s">
        <v>35</v>
      </c>
      <c r="B1" t="s">
        <v>55</v>
      </c>
      <c r="C1" t="s">
        <v>69</v>
      </c>
    </row>
    <row r="2" spans="1:4" x14ac:dyDescent="0.2">
      <c r="A2" t="s">
        <v>36</v>
      </c>
      <c r="B2">
        <v>21</v>
      </c>
      <c r="C2" t="s">
        <v>70</v>
      </c>
      <c r="D2">
        <v>85</v>
      </c>
    </row>
    <row r="3" spans="1:4" x14ac:dyDescent="0.2">
      <c r="A3" t="s">
        <v>37</v>
      </c>
      <c r="B3">
        <v>50.7</v>
      </c>
      <c r="C3" t="s">
        <v>71</v>
      </c>
      <c r="D3">
        <v>32.130000000000003</v>
      </c>
    </row>
    <row r="4" spans="1:4" x14ac:dyDescent="0.2">
      <c r="A4" t="s">
        <v>38</v>
      </c>
      <c r="B4">
        <v>195</v>
      </c>
      <c r="C4" t="s">
        <v>72</v>
      </c>
      <c r="D4">
        <v>17.489999999999998</v>
      </c>
    </row>
    <row r="5" spans="1:4" x14ac:dyDescent="0.2">
      <c r="A5" t="s">
        <v>39</v>
      </c>
      <c r="B5">
        <v>22.5</v>
      </c>
      <c r="C5" t="s">
        <v>73</v>
      </c>
      <c r="D5">
        <v>63.9</v>
      </c>
    </row>
    <row r="6" spans="1:4" x14ac:dyDescent="0.2">
      <c r="A6" t="s">
        <v>46</v>
      </c>
      <c r="B6">
        <v>380</v>
      </c>
      <c r="C6" t="s">
        <v>74</v>
      </c>
      <c r="D6">
        <v>176</v>
      </c>
    </row>
    <row r="7" spans="1:4" x14ac:dyDescent="0.2">
      <c r="A7" t="s">
        <v>47</v>
      </c>
      <c r="B7">
        <v>68.319999999999993</v>
      </c>
      <c r="C7" t="s">
        <v>68</v>
      </c>
      <c r="D7">
        <v>445.65</v>
      </c>
    </row>
    <row r="8" spans="1:4" x14ac:dyDescent="0.2">
      <c r="A8" t="s">
        <v>49</v>
      </c>
      <c r="B8" t="s">
        <v>49</v>
      </c>
      <c r="C8" t="s">
        <v>46</v>
      </c>
      <c r="D8">
        <v>380</v>
      </c>
    </row>
    <row r="9" spans="1:4" x14ac:dyDescent="0.2">
      <c r="A9" t="s">
        <v>40</v>
      </c>
      <c r="C9" t="s">
        <v>75</v>
      </c>
    </row>
    <row r="10" spans="1:4" x14ac:dyDescent="0.2">
      <c r="A10" t="s">
        <v>41</v>
      </c>
      <c r="B10">
        <v>25.99</v>
      </c>
      <c r="C10" t="s">
        <v>76</v>
      </c>
      <c r="D10">
        <v>72.709999999999994</v>
      </c>
    </row>
    <row r="11" spans="1:4" x14ac:dyDescent="0.2">
      <c r="A11" t="s">
        <v>43</v>
      </c>
      <c r="B11">
        <v>82.95</v>
      </c>
      <c r="C11" t="s">
        <v>68</v>
      </c>
      <c r="D11">
        <v>75</v>
      </c>
    </row>
    <row r="12" spans="1:4" x14ac:dyDescent="0.2">
      <c r="A12" t="s">
        <v>42</v>
      </c>
      <c r="B12">
        <v>59.94</v>
      </c>
      <c r="C12" t="s">
        <v>77</v>
      </c>
      <c r="D12">
        <v>21.33</v>
      </c>
    </row>
    <row r="13" spans="1:4" x14ac:dyDescent="0.2">
      <c r="A13" t="s">
        <v>41</v>
      </c>
      <c r="B13">
        <v>25.99</v>
      </c>
      <c r="C13" t="s">
        <v>78</v>
      </c>
      <c r="D13">
        <v>330</v>
      </c>
    </row>
    <row r="14" spans="1:4" x14ac:dyDescent="0.2">
      <c r="A14" t="s">
        <v>44</v>
      </c>
      <c r="B14">
        <v>200</v>
      </c>
      <c r="C14" t="s">
        <v>46</v>
      </c>
      <c r="D14">
        <v>380</v>
      </c>
    </row>
    <row r="15" spans="1:4" x14ac:dyDescent="0.2">
      <c r="A15" t="s">
        <v>45</v>
      </c>
      <c r="B15">
        <v>116.67</v>
      </c>
      <c r="C15" t="s">
        <v>79</v>
      </c>
    </row>
    <row r="16" spans="1:4" x14ac:dyDescent="0.2">
      <c r="A16" t="s">
        <v>46</v>
      </c>
      <c r="B16">
        <v>380</v>
      </c>
    </row>
    <row r="17" spans="1:2" x14ac:dyDescent="0.2">
      <c r="A17" t="s">
        <v>48</v>
      </c>
      <c r="B17">
        <v>68.319999999999993</v>
      </c>
    </row>
    <row r="18" spans="1:2" x14ac:dyDescent="0.2">
      <c r="A18" t="s">
        <v>53</v>
      </c>
    </row>
    <row r="19" spans="1:2" x14ac:dyDescent="0.2">
      <c r="A19" t="s">
        <v>50</v>
      </c>
      <c r="B19">
        <v>225.2</v>
      </c>
    </row>
    <row r="20" spans="1:2" x14ac:dyDescent="0.2">
      <c r="A20" t="s">
        <v>51</v>
      </c>
      <c r="B20">
        <v>63.9</v>
      </c>
    </row>
    <row r="21" spans="1:2" x14ac:dyDescent="0.2">
      <c r="A21" t="s">
        <v>52</v>
      </c>
      <c r="B21">
        <v>192.09</v>
      </c>
    </row>
    <row r="22" spans="1:2" x14ac:dyDescent="0.2">
      <c r="A22" t="s">
        <v>54</v>
      </c>
      <c r="B22">
        <v>11.08</v>
      </c>
    </row>
    <row r="23" spans="1:2" x14ac:dyDescent="0.2">
      <c r="A23" t="s">
        <v>47</v>
      </c>
      <c r="B23">
        <v>68.319999999999993</v>
      </c>
    </row>
    <row r="24" spans="1:2" x14ac:dyDescent="0.2">
      <c r="A24" t="s">
        <v>46</v>
      </c>
      <c r="B24">
        <v>380</v>
      </c>
    </row>
    <row r="25" spans="1:2" x14ac:dyDescent="0.2">
      <c r="A25" t="s">
        <v>56</v>
      </c>
      <c r="B25">
        <v>187.5</v>
      </c>
    </row>
    <row r="26" spans="1:2" x14ac:dyDescent="0.2">
      <c r="A26" t="s">
        <v>57</v>
      </c>
    </row>
    <row r="27" spans="1:2" x14ac:dyDescent="0.2">
      <c r="A27" t="s">
        <v>58</v>
      </c>
      <c r="B27">
        <v>68.319999999999993</v>
      </c>
    </row>
    <row r="28" spans="1:2" x14ac:dyDescent="0.2">
      <c r="A28" t="s">
        <v>59</v>
      </c>
      <c r="B28">
        <v>33.32</v>
      </c>
    </row>
    <row r="29" spans="1:2" x14ac:dyDescent="0.2">
      <c r="A29" t="s">
        <v>60</v>
      </c>
      <c r="B29">
        <v>114.78</v>
      </c>
    </row>
    <row r="30" spans="1:2" x14ac:dyDescent="0.2">
      <c r="A30" t="s">
        <v>56</v>
      </c>
      <c r="B30">
        <v>165</v>
      </c>
    </row>
    <row r="31" spans="1:2" x14ac:dyDescent="0.2">
      <c r="A31" t="s">
        <v>46</v>
      </c>
      <c r="B31">
        <v>380</v>
      </c>
    </row>
    <row r="32" spans="1:2" x14ac:dyDescent="0.2">
      <c r="A32" t="s">
        <v>61</v>
      </c>
    </row>
    <row r="33" spans="1:2" x14ac:dyDescent="0.2">
      <c r="A33" t="s">
        <v>62</v>
      </c>
      <c r="B33">
        <v>7967.05</v>
      </c>
    </row>
    <row r="34" spans="1:2" x14ac:dyDescent="0.2">
      <c r="A34" t="s">
        <v>41</v>
      </c>
      <c r="B34">
        <v>18.739999999999998</v>
      </c>
    </row>
    <row r="35" spans="1:2" x14ac:dyDescent="0.2">
      <c r="A35" t="s">
        <v>42</v>
      </c>
      <c r="B35">
        <v>26.93</v>
      </c>
    </row>
    <row r="36" spans="1:2" x14ac:dyDescent="0.2">
      <c r="A36" t="s">
        <v>68</v>
      </c>
      <c r="B36">
        <v>105</v>
      </c>
    </row>
    <row r="37" spans="1:2" x14ac:dyDescent="0.2">
      <c r="A37" t="s">
        <v>46</v>
      </c>
      <c r="B37">
        <v>380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R24"/>
  <sheetViews>
    <sheetView workbookViewId="0">
      <selection sqref="A1:R23"/>
    </sheetView>
  </sheetViews>
  <sheetFormatPr baseColWidth="10" defaultColWidth="8.83203125" defaultRowHeight="15" x14ac:dyDescent="0.2"/>
  <cols>
    <col min="8" max="8" width="10.83203125" customWidth="1"/>
    <col min="9" max="9" width="9.33203125" customWidth="1"/>
    <col min="10" max="10" width="9.33203125" hidden="1" customWidth="1"/>
    <col min="11" max="11" width="16.83203125" hidden="1" customWidth="1"/>
    <col min="12" max="12" width="18.83203125" hidden="1" customWidth="1"/>
    <col min="13" max="13" width="17" hidden="1" customWidth="1"/>
    <col min="14" max="14" width="10.83203125" customWidth="1"/>
    <col min="15" max="15" width="14.83203125" customWidth="1"/>
    <col min="16" max="16" width="15.83203125" customWidth="1"/>
  </cols>
  <sheetData>
    <row r="1" spans="3:18" x14ac:dyDescent="0.2">
      <c r="C1" s="1"/>
      <c r="G1" s="1"/>
    </row>
    <row r="3" spans="3:18" x14ac:dyDescent="0.2">
      <c r="D3" s="13"/>
      <c r="E3" s="14"/>
      <c r="F3" s="13"/>
      <c r="G3" s="14"/>
      <c r="H3" s="13"/>
      <c r="I3" s="14"/>
      <c r="J3" s="13"/>
      <c r="K3" s="14"/>
      <c r="L3" s="13"/>
      <c r="M3" s="14"/>
      <c r="N3" s="13"/>
      <c r="O3" s="14"/>
      <c r="P3" s="13"/>
      <c r="Q3" s="14"/>
      <c r="R3" s="13"/>
    </row>
    <row r="4" spans="3:18" x14ac:dyDescent="0.2">
      <c r="D4" s="6"/>
      <c r="E4" s="2"/>
      <c r="F4" s="6"/>
      <c r="G4" s="2"/>
      <c r="H4" s="6"/>
      <c r="I4" s="2"/>
      <c r="J4" s="6"/>
      <c r="K4" s="2"/>
      <c r="L4" s="6"/>
      <c r="M4" s="2"/>
      <c r="N4" s="6"/>
      <c r="O4" s="2"/>
      <c r="P4" s="6"/>
      <c r="Q4" s="2"/>
      <c r="R4" s="6"/>
    </row>
    <row r="5" spans="3:18" x14ac:dyDescent="0.2">
      <c r="D5" s="7"/>
      <c r="E5" s="5"/>
      <c r="F5" s="7"/>
      <c r="G5" s="5"/>
      <c r="H5" s="7"/>
      <c r="I5" s="5"/>
      <c r="J5" s="7"/>
      <c r="K5" s="5"/>
      <c r="L5" s="7"/>
      <c r="M5" s="5"/>
      <c r="N5" s="7"/>
      <c r="O5" s="5"/>
      <c r="P5" s="7"/>
      <c r="Q5" s="5"/>
      <c r="R5" s="7"/>
    </row>
    <row r="6" spans="3:18" x14ac:dyDescent="0.2">
      <c r="D6" s="8"/>
      <c r="E6" s="4"/>
      <c r="F6" s="8"/>
      <c r="G6" s="4"/>
      <c r="H6" s="8"/>
      <c r="I6" s="4"/>
      <c r="J6" s="8"/>
      <c r="K6" s="4"/>
      <c r="L6" s="8"/>
      <c r="M6" s="4"/>
      <c r="N6" s="8"/>
      <c r="O6" s="4"/>
      <c r="P6" s="8"/>
      <c r="Q6" s="4"/>
      <c r="R6" s="8"/>
    </row>
    <row r="7" spans="3:18" x14ac:dyDescent="0.2">
      <c r="D7" s="8"/>
      <c r="E7" s="4"/>
      <c r="F7" s="8"/>
      <c r="G7" s="4"/>
      <c r="H7" s="8"/>
      <c r="I7" s="4"/>
      <c r="J7" s="8"/>
      <c r="K7" s="4"/>
      <c r="L7" s="8"/>
      <c r="M7" s="4"/>
      <c r="N7" s="8"/>
      <c r="O7" s="4"/>
      <c r="P7" s="8"/>
      <c r="Q7" s="4"/>
      <c r="R7" s="8"/>
    </row>
    <row r="8" spans="3:18" x14ac:dyDescent="0.2">
      <c r="D8" s="8"/>
      <c r="E8" s="4"/>
      <c r="F8" s="8"/>
      <c r="G8" s="4"/>
      <c r="H8" s="8"/>
      <c r="I8" s="4"/>
      <c r="J8" s="8"/>
      <c r="K8" s="4"/>
      <c r="L8" s="8"/>
      <c r="M8" s="4"/>
      <c r="N8" s="8"/>
      <c r="O8" s="4"/>
      <c r="P8" s="8"/>
      <c r="Q8" s="4"/>
      <c r="R8" s="8"/>
    </row>
    <row r="9" spans="3:18" x14ac:dyDescent="0.2">
      <c r="D9" s="8"/>
      <c r="E9" s="4"/>
      <c r="F9" s="8"/>
      <c r="G9" s="4"/>
      <c r="H9" s="8"/>
      <c r="I9" s="4"/>
      <c r="J9" s="8"/>
      <c r="K9" s="4"/>
      <c r="L9" s="8"/>
      <c r="M9" s="4"/>
      <c r="N9" s="8"/>
      <c r="O9" s="4"/>
      <c r="P9" s="8"/>
      <c r="Q9" s="4"/>
      <c r="R9" s="8"/>
    </row>
    <row r="10" spans="3:18" x14ac:dyDescent="0.2">
      <c r="D10" s="8"/>
      <c r="E10" s="4"/>
      <c r="F10" s="8"/>
      <c r="G10" s="4"/>
      <c r="H10" s="8"/>
      <c r="I10" s="4"/>
      <c r="J10" s="8"/>
      <c r="K10" s="4"/>
      <c r="L10" s="8"/>
      <c r="M10" s="4"/>
      <c r="N10" s="8"/>
      <c r="O10" s="4"/>
      <c r="P10" s="8"/>
      <c r="Q10" s="4"/>
      <c r="R10" s="8"/>
    </row>
    <row r="11" spans="3:18" x14ac:dyDescent="0.2">
      <c r="D11" s="8"/>
      <c r="E11" s="4"/>
      <c r="F11" s="8"/>
      <c r="G11" s="4"/>
      <c r="H11" s="8"/>
      <c r="I11" s="4"/>
      <c r="J11" s="8"/>
      <c r="K11" s="4"/>
      <c r="L11" s="8"/>
      <c r="M11" s="4"/>
      <c r="N11" s="8"/>
      <c r="O11" s="4"/>
      <c r="P11" s="8"/>
      <c r="Q11" s="4"/>
      <c r="R11" s="8"/>
    </row>
    <row r="12" spans="3:18" x14ac:dyDescent="0.2">
      <c r="D12" s="8"/>
      <c r="E12" s="4"/>
      <c r="F12" s="8"/>
      <c r="G12" s="4"/>
      <c r="H12" s="8"/>
      <c r="I12" s="4"/>
      <c r="J12" s="8"/>
      <c r="K12" s="4"/>
      <c r="L12" s="8"/>
      <c r="M12" s="4"/>
      <c r="N12" s="8"/>
      <c r="O12" s="4"/>
      <c r="P12" s="8"/>
      <c r="Q12" s="4"/>
      <c r="R12" s="8"/>
    </row>
    <row r="13" spans="3:18" x14ac:dyDescent="0.2">
      <c r="D13" s="8"/>
      <c r="E13" s="4"/>
      <c r="F13" s="8"/>
      <c r="G13" s="4"/>
      <c r="H13" s="8"/>
      <c r="I13" s="4"/>
      <c r="J13" s="8"/>
      <c r="K13" s="4"/>
      <c r="L13" s="8"/>
      <c r="M13" s="4"/>
      <c r="N13" s="8"/>
      <c r="O13" s="4"/>
      <c r="P13" s="8"/>
      <c r="Q13" s="4"/>
      <c r="R13" s="8"/>
    </row>
    <row r="14" spans="3:18" x14ac:dyDescent="0.2">
      <c r="D14" s="8"/>
      <c r="E14" s="4"/>
      <c r="F14" s="8"/>
      <c r="G14" s="4"/>
      <c r="H14" s="8"/>
      <c r="I14" s="4"/>
      <c r="J14" s="8"/>
      <c r="K14" s="4"/>
      <c r="L14" s="8"/>
      <c r="M14" s="4"/>
      <c r="N14" s="8"/>
      <c r="O14" s="4"/>
      <c r="P14" s="8"/>
      <c r="Q14" s="4"/>
      <c r="R14" s="8"/>
    </row>
    <row r="15" spans="3:18" x14ac:dyDescent="0.2">
      <c r="D15" s="8"/>
      <c r="E15" s="4"/>
      <c r="F15" s="8"/>
      <c r="G15" s="4"/>
      <c r="H15" s="8"/>
      <c r="I15" s="4"/>
      <c r="J15" s="8"/>
      <c r="K15" s="4"/>
      <c r="L15" s="8"/>
      <c r="M15" s="4"/>
      <c r="N15" s="8"/>
      <c r="O15" s="4"/>
      <c r="P15" s="8"/>
      <c r="Q15" s="4"/>
      <c r="R15" s="8"/>
    </row>
    <row r="16" spans="3:18" x14ac:dyDescent="0.2">
      <c r="D16" s="8"/>
      <c r="E16" s="4"/>
      <c r="F16" s="8"/>
      <c r="G16" s="4"/>
      <c r="H16" s="8"/>
      <c r="I16" s="4"/>
      <c r="J16" s="8"/>
      <c r="K16" s="4"/>
      <c r="L16" s="8"/>
      <c r="M16" s="4"/>
      <c r="N16" s="8"/>
      <c r="O16" s="4"/>
      <c r="P16" s="8"/>
      <c r="Q16" s="4"/>
      <c r="R16" s="8"/>
    </row>
    <row r="17" spans="4:18" x14ac:dyDescent="0.2">
      <c r="D17" s="8"/>
      <c r="E17" s="4"/>
      <c r="F17" s="8"/>
      <c r="G17" s="4"/>
      <c r="H17" s="8"/>
      <c r="I17" s="4"/>
      <c r="J17" s="8"/>
      <c r="K17" s="4"/>
      <c r="L17" s="8"/>
      <c r="M17" s="4"/>
      <c r="N17" s="8"/>
      <c r="O17" s="4"/>
      <c r="P17" s="8"/>
      <c r="Q17" s="4"/>
      <c r="R17" s="8"/>
    </row>
    <row r="18" spans="4:18" x14ac:dyDescent="0.2">
      <c r="D18" s="8"/>
      <c r="E18" s="4"/>
      <c r="F18" s="8"/>
      <c r="G18" s="4"/>
      <c r="H18" s="8"/>
      <c r="I18" s="4"/>
      <c r="J18" s="8"/>
      <c r="K18" s="4"/>
      <c r="L18" s="8"/>
      <c r="M18" s="4"/>
      <c r="N18" s="8"/>
      <c r="O18" s="4"/>
      <c r="P18" s="8"/>
      <c r="Q18" s="4"/>
      <c r="R18" s="8"/>
    </row>
    <row r="19" spans="4:18" x14ac:dyDescent="0.2">
      <c r="D19" s="8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8"/>
    </row>
    <row r="20" spans="4:18" x14ac:dyDescent="0.2">
      <c r="D20" s="8"/>
      <c r="E20" s="4"/>
      <c r="F20" s="8"/>
      <c r="G20" s="4"/>
      <c r="H20" s="8"/>
      <c r="I20" s="4"/>
      <c r="J20" s="8"/>
      <c r="K20" s="4"/>
      <c r="L20" s="8"/>
      <c r="M20" s="4"/>
      <c r="N20" s="8"/>
      <c r="O20" s="4"/>
      <c r="P20" s="8"/>
      <c r="Q20" s="4"/>
      <c r="R20" s="8"/>
    </row>
    <row r="21" spans="4:18" x14ac:dyDescent="0.2">
      <c r="D21" s="8"/>
      <c r="E21" s="4"/>
      <c r="F21" s="8"/>
      <c r="G21" s="4"/>
      <c r="H21" s="8"/>
      <c r="I21" s="4"/>
      <c r="J21" s="8"/>
      <c r="K21" s="4"/>
      <c r="L21" s="8"/>
      <c r="M21" s="4"/>
      <c r="N21" s="8"/>
      <c r="O21" s="4"/>
      <c r="P21" s="8"/>
      <c r="Q21" s="4"/>
      <c r="R21" s="8"/>
    </row>
    <row r="22" spans="4:18" x14ac:dyDescent="0.2">
      <c r="D22" s="8"/>
      <c r="F22" s="9"/>
      <c r="H22" s="9"/>
      <c r="J22" s="9"/>
      <c r="L22" s="9"/>
      <c r="N22" s="9"/>
      <c r="P22" s="9"/>
      <c r="R22" s="9"/>
    </row>
    <row r="23" spans="4:18" ht="16" thickBot="1" x14ac:dyDescent="0.25">
      <c r="D23" s="10"/>
      <c r="E23" s="11"/>
      <c r="F23" s="12"/>
      <c r="G23" s="11"/>
      <c r="H23" s="12"/>
      <c r="I23" s="11"/>
      <c r="J23" s="12"/>
      <c r="K23" s="11"/>
      <c r="L23" s="12"/>
      <c r="M23" s="11"/>
      <c r="N23" s="12"/>
      <c r="O23" s="11"/>
      <c r="P23" s="12"/>
      <c r="Q23" s="11"/>
      <c r="R23" s="10"/>
    </row>
    <row r="24" spans="4:18" ht="16" thickTop="1" x14ac:dyDescent="0.2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6201A-F918-CD44-9B03-0A87C0440B12}">
  <dimension ref="A1:A7"/>
  <sheetViews>
    <sheetView workbookViewId="0">
      <selection activeCell="C7" sqref="C7"/>
    </sheetView>
  </sheetViews>
  <sheetFormatPr baseColWidth="10" defaultRowHeight="15" x14ac:dyDescent="0.2"/>
  <sheetData>
    <row r="1" spans="1:1" ht="16" x14ac:dyDescent="0.2">
      <c r="A1" s="15" t="s">
        <v>63</v>
      </c>
    </row>
    <row r="2" spans="1:1" ht="16" x14ac:dyDescent="0.2">
      <c r="A2" s="15"/>
    </row>
    <row r="3" spans="1:1" ht="16" x14ac:dyDescent="0.2">
      <c r="A3" s="15" t="s">
        <v>64</v>
      </c>
    </row>
    <row r="4" spans="1:1" ht="16" x14ac:dyDescent="0.2">
      <c r="A4" s="15" t="s">
        <v>65</v>
      </c>
    </row>
    <row r="5" spans="1:1" ht="16" x14ac:dyDescent="0.2">
      <c r="A5" s="15" t="s">
        <v>66</v>
      </c>
    </row>
    <row r="6" spans="1:1" ht="16" x14ac:dyDescent="0.2">
      <c r="A6" s="15"/>
    </row>
    <row r="7" spans="1:1" ht="16" x14ac:dyDescent="0.2">
      <c r="A7" s="15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details</vt:lpstr>
      <vt:lpstr>Sheet3</vt:lpstr>
      <vt:lpstr>pavilion shower meter readings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 &amp; Linds</dc:creator>
  <cp:lastModifiedBy>john fletcher</cp:lastModifiedBy>
  <dcterms:created xsi:type="dcterms:W3CDTF">2025-02-15T16:39:05Z</dcterms:created>
  <dcterms:modified xsi:type="dcterms:W3CDTF">2025-11-13T11:12:20Z</dcterms:modified>
</cp:coreProperties>
</file>